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<sst xmlns="http://schemas.openxmlformats.org/spreadsheetml/2006/main" count="7806" uniqueCount="730">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</sst>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4" t="str">
        <f>version</f>
        <v>Версия 2.1</v>
      </c>
      <c r="H3" s="195"/>
      <c r="M3" s="28" t="s">
        <v>120</v>
      </c>
      <c r="N3" s="1">
        <f>N2-1</f>
        <v>2022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543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717</v>
      </c>
      <c r="H19" s="100"/>
    </row>
    <row r="20" spans="1:8" ht="30" customHeight="1">
      <c r="A20" s="32"/>
      <c r="D20" s="92"/>
      <c r="E20" s="189" t="s">
        <v>22</v>
      </c>
      <c r="F20" s="190"/>
      <c r="G20" s="113" t="s">
        <v>717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39" sqref="R39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2023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Сентябрь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553.3399999999999</v>
      </c>
      <c r="G20" s="48">
        <f t="shared" si="0"/>
        <v>528.102</v>
      </c>
      <c r="H20" s="48">
        <f t="shared" si="0"/>
        <v>308.203</v>
      </c>
      <c r="I20" s="48">
        <f t="shared" si="0"/>
        <v>0</v>
      </c>
      <c r="J20" s="48">
        <f t="shared" si="0"/>
        <v>197.899</v>
      </c>
      <c r="K20" s="48">
        <f t="shared" si="0"/>
        <v>22</v>
      </c>
      <c r="L20" s="48">
        <f t="shared" si="0"/>
        <v>25.238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25.238</v>
      </c>
      <c r="Q20" s="48">
        <f>IF(G20=0,0,T20/G20)</f>
        <v>3.282141670518196</v>
      </c>
      <c r="R20" s="48">
        <f>IF(L20=0,0,U20/L20)</f>
        <v>0</v>
      </c>
      <c r="S20" s="48">
        <f>SUM(S21:S25)</f>
        <v>1733.305580484</v>
      </c>
      <c r="T20" s="48">
        <f>SUM(T21:T25)</f>
        <v>1733.305580484</v>
      </c>
      <c r="U20" s="48">
        <f>SUM(U21:U25)</f>
        <v>0</v>
      </c>
      <c r="V20" s="48">
        <f>SUM(V21:V25)</f>
        <v>0</v>
      </c>
      <c r="W20" s="131">
        <f>SUM(W21:W25)</f>
        <v>1733.305580484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501.985</v>
      </c>
      <c r="G22" s="48">
        <f>H22+I22+J22+K22</f>
        <v>501.985</v>
      </c>
      <c r="H22" s="56">
        <v>308.203</v>
      </c>
      <c r="I22" s="56"/>
      <c r="J22" s="56">
        <v>193.782</v>
      </c>
      <c r="K22" s="56"/>
      <c r="L22" s="48">
        <f>M22+N22+O22+P22</f>
        <v>0</v>
      </c>
      <c r="M22" s="56"/>
      <c r="N22" s="56"/>
      <c r="O22" s="56"/>
      <c r="P22" s="56"/>
      <c r="Q22" s="56">
        <v>3.09201</v>
      </c>
      <c r="R22" s="56"/>
      <c r="S22" s="48">
        <f>T22+U22</f>
        <v>1552.14263985</v>
      </c>
      <c r="T22" s="56">
        <v>1552.14263985</v>
      </c>
      <c r="U22" s="56"/>
      <c r="V22" s="56"/>
      <c r="W22" s="57">
        <f>S22-V22</f>
        <v>1552.14263985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47.238</v>
      </c>
      <c r="G23" s="48">
        <f>H23+I23+J23+K23</f>
        <v>22</v>
      </c>
      <c r="H23" s="56"/>
      <c r="I23" s="56"/>
      <c r="J23" s="56"/>
      <c r="K23" s="56">
        <v>22</v>
      </c>
      <c r="L23" s="48">
        <f>M23+N23+O23+P23</f>
        <v>25.238</v>
      </c>
      <c r="M23" s="56"/>
      <c r="N23" s="56"/>
      <c r="O23" s="56"/>
      <c r="P23" s="56">
        <v>25.238</v>
      </c>
      <c r="Q23" s="56">
        <v>3.565628</v>
      </c>
      <c r="R23" s="56"/>
      <c r="S23" s="48">
        <f>T23+U23</f>
        <v>168.43313546399997</v>
      </c>
      <c r="T23" s="56">
        <v>168.43313546399997</v>
      </c>
      <c r="U23" s="56"/>
      <c r="V23" s="56"/>
      <c r="W23" s="57">
        <f>S23-V23</f>
        <v>168.43313546399997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4.117</v>
      </c>
      <c r="G24" s="48">
        <f>H24+I24+J24+K24</f>
        <v>4.117</v>
      </c>
      <c r="H24" s="56"/>
      <c r="I24" s="56"/>
      <c r="J24" s="56">
        <v>4.117</v>
      </c>
      <c r="K24" s="56"/>
      <c r="L24" s="48">
        <f>M24+N24+O24+P24</f>
        <v>0</v>
      </c>
      <c r="M24" s="56"/>
      <c r="N24" s="56"/>
      <c r="O24" s="56"/>
      <c r="P24" s="56"/>
      <c r="Q24" s="56">
        <v>3.09201</v>
      </c>
      <c r="R24" s="56"/>
      <c r="S24" s="48">
        <f>T24+U24</f>
        <v>12.72980517</v>
      </c>
      <c r="T24" s="56">
        <v>12.72980517</v>
      </c>
      <c r="U24" s="56"/>
      <c r="V24" s="56"/>
      <c r="W24" s="57">
        <f>S24-V24</f>
        <v>12.72980517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2023-10-23T05:44:52Z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