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<sst xmlns="http://schemas.openxmlformats.org/spreadsheetml/2006/main" count="8733" uniqueCount="858">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</sst>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K12" sqref="K1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692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58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2" t="s">
        <v>22</v>
      </c>
      <c r="F19" s="273"/>
      <c r="G19" s="40" t="s">
        <v>825</v>
      </c>
      <c r="H19" s="56"/>
    </row>
    <row r="20" spans="1:8" ht="30" customHeight="1">
      <c r="A20" s="62"/>
      <c r="D20" s="55"/>
      <c r="E20" s="265" t="s">
        <v>23</v>
      </c>
      <c r="F20" s="266"/>
      <c r="G20" s="40" t="s">
        <v>825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zoomScalePageLayoutView="0" workbookViewId="0" topLeftCell="A1">
      <pane xSplit="5" ySplit="15" topLeftCell="F9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Q161" sqref="Q161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8295.883999999998</v>
      </c>
      <c r="G18" s="143">
        <f>SUM(G19,G20,G30,G33)</f>
        <v>4177.250999999999</v>
      </c>
      <c r="H18" s="143">
        <f>SUM(H19,H20,H30,H33)</f>
        <v>0</v>
      </c>
      <c r="I18" s="143">
        <f>SUM(I19,I20,I30,I33)</f>
        <v>4118.633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8295.883999999998</v>
      </c>
      <c r="G20" s="132">
        <f>SUM(G21:G29)</f>
        <v>4177.250999999999</v>
      </c>
      <c r="H20" s="132">
        <f>SUM(H21:H29)</f>
        <v>0</v>
      </c>
      <c r="I20" s="132">
        <f>SUM(I21:I29)</f>
        <v>4118.633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5590.688999999999</v>
      </c>
      <c r="G22" s="136">
        <v>4022.7999999999997</v>
      </c>
      <c r="H22" s="136"/>
      <c r="I22" s="136">
        <v>1567.889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229.549</v>
      </c>
      <c r="G23" s="136"/>
      <c r="H23" s="136"/>
      <c r="I23" s="136">
        <v>229.549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272.451</v>
      </c>
      <c r="G24" s="136">
        <v>154.451</v>
      </c>
      <c r="H24" s="136"/>
      <c r="I24" s="136">
        <v>118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1755.4099999999999</v>
      </c>
      <c r="G25" s="136"/>
      <c r="H25" s="136"/>
      <c r="I25" s="136">
        <v>1755.4099999999999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229.019</v>
      </c>
      <c r="G26" s="136"/>
      <c r="H26" s="136"/>
      <c r="I26" s="136">
        <v>229.019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20.825</v>
      </c>
      <c r="G27" s="136"/>
      <c r="H27" s="136"/>
      <c r="I27" s="136">
        <v>20.825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197.94100000000003</v>
      </c>
      <c r="G28" s="136"/>
      <c r="H28" s="136"/>
      <c r="I28" s="136">
        <v>197.94100000000003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7683.941999999999</v>
      </c>
      <c r="G34" s="133"/>
      <c r="H34" s="134">
        <f>H35</f>
        <v>0</v>
      </c>
      <c r="I34" s="134">
        <f>I35+I36</f>
        <v>3522.3469999999993</v>
      </c>
      <c r="J34" s="135">
        <f>J35+J36+J37</f>
        <v>4161.594999999999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3522.3469999999993</v>
      </c>
      <c r="G35" s="133"/>
      <c r="H35" s="136"/>
      <c r="I35" s="136">
        <v>3522.3469999999993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4161.594999999999</v>
      </c>
      <c r="G37" s="138"/>
      <c r="H37" s="138"/>
      <c r="I37" s="138"/>
      <c r="J37" s="139">
        <v>4161.594999999999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7743.294</v>
      </c>
      <c r="G39" s="134">
        <f>SUM(G40,G48,G57,G60,G63)</f>
        <v>429.781</v>
      </c>
      <c r="H39" s="134">
        <f>SUM(H40,H48,H57,H60,H63)</f>
        <v>0</v>
      </c>
      <c r="I39" s="134">
        <f>SUM(I40,I48,I57,I60,I63)</f>
        <v>3249.763</v>
      </c>
      <c r="J39" s="135">
        <f>SUM(J40,J48,J57,J60,J63)</f>
        <v>4063.75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6133.549</v>
      </c>
      <c r="G40" s="132">
        <f>SUM(G41:G47)</f>
        <v>429.781</v>
      </c>
      <c r="H40" s="132">
        <f>SUM(H41:H47)</f>
        <v>0</v>
      </c>
      <c r="I40" s="132">
        <f>SUM(I41:I47)</f>
        <v>1640.018</v>
      </c>
      <c r="J40" s="135">
        <f>SUM(J41:J47)</f>
        <v>4063.75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4679.719</v>
      </c>
      <c r="G42" s="136">
        <v>429.781</v>
      </c>
      <c r="H42" s="136"/>
      <c r="I42" s="136">
        <v>957.5799999999999</v>
      </c>
      <c r="J42" s="137">
        <v>3292.358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1182.625</v>
      </c>
      <c r="G43" s="136"/>
      <c r="H43" s="136"/>
      <c r="I43" s="136">
        <v>554.773</v>
      </c>
      <c r="J43" s="137">
        <v>627.852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56.311</v>
      </c>
      <c r="G44" s="136"/>
      <c r="H44" s="136"/>
      <c r="I44" s="136"/>
      <c r="J44" s="137">
        <v>56.311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214.894</v>
      </c>
      <c r="G46" s="136"/>
      <c r="H46" s="136"/>
      <c r="I46" s="136">
        <v>127.665</v>
      </c>
      <c r="J46" s="137">
        <v>87.229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1609.745</v>
      </c>
      <c r="G48" s="132">
        <f>SUM(G49:G56)</f>
        <v>0</v>
      </c>
      <c r="H48" s="132">
        <f>SUM(H49:H56)</f>
        <v>0</v>
      </c>
      <c r="I48" s="132">
        <f>SUM(I49:I56)</f>
        <v>1609.745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54.623</v>
      </c>
      <c r="G50" s="136"/>
      <c r="H50" s="136"/>
      <c r="I50" s="136">
        <v>54.623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89.938</v>
      </c>
      <c r="G51" s="136"/>
      <c r="H51" s="136"/>
      <c r="I51" s="136">
        <v>89.938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6.575</v>
      </c>
      <c r="G52" s="136"/>
      <c r="H52" s="136"/>
      <c r="I52" s="136">
        <v>6.575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58.001</v>
      </c>
      <c r="G53" s="136"/>
      <c r="H53" s="136"/>
      <c r="I53" s="136">
        <v>58.001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1308.248</v>
      </c>
      <c r="G54" s="136"/>
      <c r="H54" s="136"/>
      <c r="I54" s="136">
        <v>1308.248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92.36</v>
      </c>
      <c r="G55" s="136"/>
      <c r="H55" s="136"/>
      <c r="I55" s="136">
        <v>92.36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7683.941999999999</v>
      </c>
      <c r="G66" s="134">
        <f>SUM(G35:J35)</f>
        <v>3522.3469999999993</v>
      </c>
      <c r="H66" s="134">
        <f>SUM(G36:J36)</f>
        <v>0</v>
      </c>
      <c r="I66" s="134">
        <f>SUM(G37:J37)</f>
        <v>4161.594999999999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552.59</v>
      </c>
      <c r="G69" s="134">
        <f>SUM(G70:G71)</f>
        <v>225.123</v>
      </c>
      <c r="H69" s="134">
        <f>SUM(H70:H71)</f>
        <v>0</v>
      </c>
      <c r="I69" s="134">
        <f>SUM(I70:I71)</f>
        <v>229.622</v>
      </c>
      <c r="J69" s="135">
        <f>SUM(J70:J71)</f>
        <v>97.845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552.59</v>
      </c>
      <c r="G71" s="136">
        <v>225.123</v>
      </c>
      <c r="H71" s="136"/>
      <c r="I71" s="136">
        <v>229.622</v>
      </c>
      <c r="J71" s="137">
        <v>97.845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-3.126388037344441E-13</v>
      </c>
      <c r="G75" s="227">
        <f>G18-G39-G66-G67-G69+G73-G74</f>
        <v>5.684341886080802E-14</v>
      </c>
      <c r="H75" s="227">
        <f>H18+H34-H39-H66-H67-H69+H73-H74</f>
        <v>0</v>
      </c>
      <c r="I75" s="227">
        <f>I18+I34-I39-I66-I67-I69+I73-I74</f>
        <v>2.8421709430404007E-13</v>
      </c>
      <c r="J75" s="228">
        <f>J18+J34-J39-J67-J69+J73-J74</f>
        <v>-6.536993168992922E-13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15.741715370018973</v>
      </c>
      <c r="G77" s="143">
        <f>SUM(G78,G79,G89,G92)</f>
        <v>7.9264724857685005</v>
      </c>
      <c r="H77" s="143">
        <f>SUM(H78,H79,H89,H92)</f>
        <v>0</v>
      </c>
      <c r="I77" s="143">
        <f>SUM(I78,I79,I89,I92)</f>
        <v>7.815242884250473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15.741715370018973</v>
      </c>
      <c r="G79" s="132">
        <f>SUM(G80:G88)</f>
        <v>7.9264724857685005</v>
      </c>
      <c r="H79" s="132">
        <f>SUM(H80:H88)</f>
        <v>0</v>
      </c>
      <c r="I79" s="132">
        <f>SUM(I80:I88)</f>
        <v>7.815242884250473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10.608518026565465</v>
      </c>
      <c r="G81" s="136">
        <v>7.633396584440227</v>
      </c>
      <c r="H81" s="136"/>
      <c r="I81" s="136">
        <v>2.975121442125237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0.4355768500948767</v>
      </c>
      <c r="G82" s="136"/>
      <c r="H82" s="136"/>
      <c r="I82" s="136">
        <v>0.4355768500948767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0.5169848197343453</v>
      </c>
      <c r="G83" s="136">
        <v>0.2930759013282732</v>
      </c>
      <c r="H83" s="136"/>
      <c r="I83" s="136">
        <v>0.2239089184060721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3.330948766603415</v>
      </c>
      <c r="G84" s="136"/>
      <c r="H84" s="136"/>
      <c r="I84" s="136">
        <v>3.330948766603415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0.43457115749525616</v>
      </c>
      <c r="G85" s="136"/>
      <c r="H85" s="136"/>
      <c r="I85" s="136">
        <v>0.43457115749525616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0.03951612903225806</v>
      </c>
      <c r="G86" s="136"/>
      <c r="H86" s="136"/>
      <c r="I86" s="136">
        <v>0.03951612903225806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0.3755996204933587</v>
      </c>
      <c r="G87" s="136"/>
      <c r="H87" s="136"/>
      <c r="I87" s="136">
        <v>0.3755996204933587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14.580535104364323</v>
      </c>
      <c r="G93" s="155"/>
      <c r="H93" s="134">
        <f>H94</f>
        <v>0</v>
      </c>
      <c r="I93" s="134">
        <f>I94+I95</f>
        <v>6.683770398481973</v>
      </c>
      <c r="J93" s="135">
        <f>J94+J95+J96</f>
        <v>7.896764705882351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6.683770398481973</v>
      </c>
      <c r="G94" s="155"/>
      <c r="H94" s="136"/>
      <c r="I94" s="136">
        <v>6.683770398481973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7.896764705882351</v>
      </c>
      <c r="G96" s="155"/>
      <c r="H96" s="155"/>
      <c r="I96" s="155"/>
      <c r="J96" s="137">
        <v>7.896764705882351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14.693157495256168</v>
      </c>
      <c r="G98" s="134">
        <f>SUM(G99,G107,G116,G119,G122)</f>
        <v>0.8155237191650854</v>
      </c>
      <c r="H98" s="134">
        <f>SUM(H99,H107,H116,H119,H122)</f>
        <v>0</v>
      </c>
      <c r="I98" s="134">
        <f>SUM(I99,I107,I116,I119,I122)</f>
        <v>6.16653320683112</v>
      </c>
      <c r="J98" s="135">
        <f>SUM(J99,J107,J116,J119,J122)</f>
        <v>7.711100569259963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11.638612903225807</v>
      </c>
      <c r="G99" s="132">
        <f>SUM(G100:G106)</f>
        <v>0.8155237191650854</v>
      </c>
      <c r="H99" s="132">
        <f>SUM(H100:H106)</f>
        <v>0</v>
      </c>
      <c r="I99" s="132">
        <f>SUM(I100:I106)</f>
        <v>3.111988614800759</v>
      </c>
      <c r="J99" s="135">
        <f>SUM(J100:J106)</f>
        <v>7.711100569259963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8.87992220113852</v>
      </c>
      <c r="G101" s="136">
        <v>0.8155237191650854</v>
      </c>
      <c r="H101" s="136"/>
      <c r="I101" s="136">
        <v>1.8170398481973433</v>
      </c>
      <c r="J101" s="137">
        <v>6.247358633776091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2.244070208728653</v>
      </c>
      <c r="G102" s="136"/>
      <c r="H102" s="136"/>
      <c r="I102" s="136">
        <v>1.0527001897533208</v>
      </c>
      <c r="J102" s="137">
        <v>1.191370018975332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0.10685199240986716</v>
      </c>
      <c r="G103" s="136"/>
      <c r="H103" s="136"/>
      <c r="I103" s="136"/>
      <c r="J103" s="137">
        <v>0.10685199240986716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0.4077685009487666</v>
      </c>
      <c r="G105" s="136"/>
      <c r="H105" s="136"/>
      <c r="I105" s="136">
        <v>0.24224857685009488</v>
      </c>
      <c r="J105" s="137">
        <v>0.16551992409867172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3.0545445920303607</v>
      </c>
      <c r="G107" s="132">
        <f>SUM(G108:G115)</f>
        <v>0</v>
      </c>
      <c r="H107" s="132">
        <f>SUM(H108:H115)</f>
        <v>0</v>
      </c>
      <c r="I107" s="132">
        <f>SUM(I108:I115)</f>
        <v>3.0545445920303607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0.10364895635673624</v>
      </c>
      <c r="G109" s="136"/>
      <c r="H109" s="136"/>
      <c r="I109" s="136">
        <v>0.10364895635673624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0.17066034155597723</v>
      </c>
      <c r="G110" s="136"/>
      <c r="H110" s="136"/>
      <c r="I110" s="136">
        <v>0.17066034155597723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0.01247628083491461</v>
      </c>
      <c r="G111" s="136"/>
      <c r="H111" s="136"/>
      <c r="I111" s="136">
        <v>0.01247628083491461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0.11005882352941176</v>
      </c>
      <c r="G112" s="136"/>
      <c r="H112" s="136"/>
      <c r="I112" s="136">
        <v>0.11005882352941176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2.4824440227703986</v>
      </c>
      <c r="G113" s="136"/>
      <c r="H113" s="136"/>
      <c r="I113" s="136">
        <v>2.4824440227703986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0.17525616698292218</v>
      </c>
      <c r="G114" s="136"/>
      <c r="H114" s="136"/>
      <c r="I114" s="136">
        <v>0.17525616698292218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14.580535104364323</v>
      </c>
      <c r="G125" s="134">
        <f>SUM(G94:J94)</f>
        <v>6.683770398481973</v>
      </c>
      <c r="H125" s="134">
        <f>SUM(G95:J95)</f>
        <v>0</v>
      </c>
      <c r="I125" s="134">
        <f>SUM(G96:J96)</f>
        <v>7.896764705882351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1.0485578747628084</v>
      </c>
      <c r="G128" s="134">
        <f>SUM(G129:G130)</f>
        <v>0.4271783681214421</v>
      </c>
      <c r="H128" s="134">
        <f>SUM(H129:H130)</f>
        <v>0</v>
      </c>
      <c r="I128" s="134">
        <f>SUM(I129:I130)</f>
        <v>0.43571537001897537</v>
      </c>
      <c r="J128" s="135">
        <f>SUM(J129:J130)</f>
        <v>0.1856641366223909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1.0485578747628084</v>
      </c>
      <c r="G130" s="136">
        <v>0.4271783681214421</v>
      </c>
      <c r="H130" s="136"/>
      <c r="I130" s="136">
        <v>0.43571537001897537</v>
      </c>
      <c r="J130" s="137">
        <v>0.1856641366223909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-2.4424906541753444E-15</v>
      </c>
      <c r="G134" s="149">
        <f>G77-G98-G125-G126-G128+G132-G133</f>
        <v>1.6653345369377348E-16</v>
      </c>
      <c r="H134" s="149">
        <f>H77+H93-H98-H125-H126-H128+H132-H133</f>
        <v>0</v>
      </c>
      <c r="I134" s="149">
        <f>I77+I93-I98-I125-I126-I128+I132-I133</f>
        <v>1.6653345369377348E-16</v>
      </c>
      <c r="J134" s="230">
        <f>J77+J93-J98-J126-J128+J132-J133</f>
        <v>-2.7755575615628914E-15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30.322250474383296</v>
      </c>
      <c r="G136" s="136">
        <v>7.9264724857685005</v>
      </c>
      <c r="H136" s="136"/>
      <c r="I136" s="136">
        <v>14.499013282732445</v>
      </c>
      <c r="J136" s="137">
        <v>7.896764705882351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13344.305339999999</v>
      </c>
      <c r="G139" s="194">
        <f>SUM(G140,G148,G152)</f>
        <v>4638.40669</v>
      </c>
      <c r="H139" s="194">
        <f>SUM(H140,H148,H152)</f>
        <v>0</v>
      </c>
      <c r="I139" s="194">
        <f>SUM(I140,I148,I152)</f>
        <v>5861.55562</v>
      </c>
      <c r="J139" s="195">
        <f>SUM(J140,J148,J152)</f>
        <v>2844.34303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8866.7895</v>
      </c>
      <c r="G140" s="134">
        <f>SUM(G141:G147)</f>
        <v>818.76719</v>
      </c>
      <c r="H140" s="134">
        <f>SUM(H141:H147)</f>
        <v>0</v>
      </c>
      <c r="I140" s="134">
        <f>SUM(I141:I147)</f>
        <v>5203.67928</v>
      </c>
      <c r="J140" s="135">
        <f>SUM(J141:J147)</f>
        <v>2844.34303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5919.142590000001</v>
      </c>
      <c r="G142" s="136">
        <v>818.76719</v>
      </c>
      <c r="H142" s="136"/>
      <c r="I142" s="136">
        <v>2971.5102700000007</v>
      </c>
      <c r="J142" s="137">
        <v>2128.86513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2235.98456</v>
      </c>
      <c r="G143" s="136"/>
      <c r="H143" s="136"/>
      <c r="I143" s="136">
        <v>1806.56965</v>
      </c>
      <c r="J143" s="137">
        <v>429.41490999999996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114.52581</v>
      </c>
      <c r="G144" s="136"/>
      <c r="H144" s="136"/>
      <c r="I144" s="136"/>
      <c r="J144" s="137">
        <v>114.52581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597.13654</v>
      </c>
      <c r="G146" s="136"/>
      <c r="H146" s="136"/>
      <c r="I146" s="136">
        <v>425.59936</v>
      </c>
      <c r="J146" s="137">
        <v>171.53718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4477.51584</v>
      </c>
      <c r="G148" s="134">
        <f>SUM(G149:G151)</f>
        <v>3819.6395</v>
      </c>
      <c r="H148" s="134">
        <f>SUM(H149:H151)</f>
        <v>0</v>
      </c>
      <c r="I148" s="134">
        <f>SUM(I149:I151)</f>
        <v>657.87634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4477.51584</v>
      </c>
      <c r="G150" s="136">
        <v>3819.6395</v>
      </c>
      <c r="H150" s="136"/>
      <c r="I150" s="136">
        <v>657.87634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13344.305339999999</v>
      </c>
      <c r="G160" s="142">
        <f>SUM(G161,G169,G173)</f>
        <v>4638.40669</v>
      </c>
      <c r="H160" s="142">
        <f>SUM(H161,H169,H173)</f>
        <v>0</v>
      </c>
      <c r="I160" s="142">
        <f>SUM(I161,I169,I173)</f>
        <v>5861.55562</v>
      </c>
      <c r="J160" s="184">
        <f>SUM(J161,J169,J173)</f>
        <v>2844.34303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8866.7895</v>
      </c>
      <c r="G161" s="134">
        <f>SUM(G162:G168)</f>
        <v>818.76719</v>
      </c>
      <c r="H161" s="134">
        <f>SUM(H162:H168)</f>
        <v>0</v>
      </c>
      <c r="I161" s="134">
        <f>SUM(I162:I168)</f>
        <v>5203.67928</v>
      </c>
      <c r="J161" s="135">
        <f>SUM(J162:J168)</f>
        <v>2844.34303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5919.142590000001</v>
      </c>
      <c r="G163" s="136">
        <v>818.76719</v>
      </c>
      <c r="H163" s="136"/>
      <c r="I163" s="136">
        <v>2971.5102700000007</v>
      </c>
      <c r="J163" s="137">
        <v>2128.86513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2235.98456</v>
      </c>
      <c r="G164" s="136"/>
      <c r="H164" s="136"/>
      <c r="I164" s="136">
        <v>1806.56965</v>
      </c>
      <c r="J164" s="137">
        <v>429.41490999999996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114.52581</v>
      </c>
      <c r="G165" s="136"/>
      <c r="H165" s="136"/>
      <c r="I165" s="136"/>
      <c r="J165" s="137">
        <v>114.52581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597.13654</v>
      </c>
      <c r="G167" s="136"/>
      <c r="H167" s="136"/>
      <c r="I167" s="136">
        <v>425.59936</v>
      </c>
      <c r="J167" s="137">
        <v>171.53718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4477.51584</v>
      </c>
      <c r="G169" s="134">
        <f>SUM(G170:G172)</f>
        <v>3819.6395</v>
      </c>
      <c r="H169" s="134">
        <f>SUM(H170:H172)</f>
        <v>0</v>
      </c>
      <c r="I169" s="134">
        <f>SUM(I170:I172)</f>
        <v>657.87634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4477.51584</v>
      </c>
      <c r="G171" s="136">
        <v>3819.6395</v>
      </c>
      <c r="H171" s="136"/>
      <c r="I171" s="136">
        <v>657.87634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2023-08-18T06:56:46Z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