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<sst xmlns="http://schemas.openxmlformats.org/spreadsheetml/2006/main" count="7806" uniqueCount="730">
  <si>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</si>
  <si>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</si>
  <si>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</si>
  <si>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</si>
  <si>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</si>
  <si>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</si>
  <si>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</si>
  <si>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</si>
  <si>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</si>
  <si>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</si>
  <si>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</si>
  <si>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</si>
  <si>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</si>
  <si>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</si>
  <si>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</si>
  <si>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</si>
  <si>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</si>
  <si>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</si>
  <si>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</si>
  <si>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</si>
  <si>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</si>
  <si>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</si>
  <si>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</si>
  <si>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</si>
  <si>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</si>
  <si>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</si>
  <si>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</si>
  <si>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</si>
  <si>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</si>
  <si>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</si>
  <si>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</si>
  <si>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</si>
  <si>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</si>
  <si>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</si>
  <si>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</si>
  <si>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</si>
  <si>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</si>
  <si>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</si>
  <si>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</si>
  <si>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</si>
  <si>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</si>
  <si>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</si>
  <si>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</si>
  <si>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</si>
  <si>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</si>
  <si>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</si>
  <si>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</si>
  <si>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</si>
  <si>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</si>
  <si>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</si>
  <si>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</si>
  <si>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</si>
  <si>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</si>
  <si>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</si>
  <si>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</si>
  <si>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</si>
  <si>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</si>
  <si>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</si>
  <si>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</si>
  <si>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</si>
  <si>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</si>
  <si>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</si>
  <si>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</si>
  <si>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</si>
  <si>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</si>
  <si>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</si>
  <si>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</si>
  <si>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</si>
  <si>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</si>
  <si>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</si>
  <si>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</si>
  <si>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</si>
  <si>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</si>
  <si>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</si>
  <si>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</si>
  <si>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</si>
  <si>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</si>
  <si>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</si>
  <si>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</si>
  <si>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</si>
  <si>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</si>
  <si>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</si>
  <si>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</si>
  <si>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</si>
  <si>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</si>
  <si>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</si>
  <si>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</si>
  <si>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</si>
  <si>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</si>
  <si>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</si>
  <si>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</si>
  <si>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</si>
  <si>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</si>
  <si>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</si>
  <si>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</si>
  <si>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</si>
  <si>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</si>
  <si>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</si>
  <si>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</si>
  <si>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</si>
  <si>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</si>
  <si>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</si>
  <si>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</si>
  <si>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</si>
  <si>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</si>
  <si>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</si>
  <si>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</si>
  <si>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</si>
  <si>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</si>
  <si>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</si>
  <si>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</si>
  <si>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</si>
  <si>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</si>
  <si>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</si>
  <si>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</si>
  <si>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</si>
  <si>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</si>
  <si>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</si>
  <si>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</si>
  <si>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</si>
  <si>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</si>
  <si>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</si>
  <si>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</si>
  <si>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</si>
  <si>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</si>
  <si>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</si>
  <si>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</si>
  <si>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</si>
  <si>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</si>
  <si>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</si>
  <si>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</si>
  <si>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</si>
  <si>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</si>
  <si>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</si>
  <si>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</si>
  <si>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</si>
  <si>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</si>
  <si>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</si>
  <si>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</si>
  <si>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</si>
  <si>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</si>
  <si>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</si>
  <si>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</si>
  <si>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</si>
  <si>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</si>
  <si>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</si>
  <si>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</si>
  <si>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</si>
  <si>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</si>
  <si>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</si>
  <si>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</si>
  <si>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</si>
  <si>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</si>
  <si>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</si>
  <si>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</si>
  <si>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</si>
  <si>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</si>
  <si>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</si>
  <si>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</si>
  <si>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</si>
  <si>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</si>
  <si>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</si>
  <si>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</si>
  <si>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</si>
  <si>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</si>
  <si>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</si>
  <si>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</si>
  <si>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</si>
  <si>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</si>
  <si>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</si>
  <si>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</si>
  <si>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</si>
  <si>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</si>
  <si>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</si>
  <si>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</si>
  <si>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</si>
  <si>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</si>
  <si>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</si>
  <si>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</si>
  <si>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</si>
  <si>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</si>
  <si>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</si>
  <si>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</si>
  <si>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</si>
  <si>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</si>
  <si>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</si>
  <si>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</si>
  <si>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</si>
  <si>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</si>
  <si>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</si>
  <si>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</si>
  <si>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</si>
  <si>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</si>
  <si>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</si>
  <si>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</si>
  <si>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</si>
  <si>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</si>
  <si>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</si>
  <si>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</si>
  <si>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</si>
  <si>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</si>
  <si>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</si>
  <si>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</si>
  <si>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</si>
  <si>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</si>
  <si>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</si>
  <si>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</si>
  <si>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</si>
  <si>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</si>
  <si>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</si>
  <si>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</si>
  <si>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</si>
  <si>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</si>
  <si>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</si>
  <si>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</si>
  <si>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</si>
  <si>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</si>
  <si>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</si>
  <si>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</si>
  <si>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</si>
  <si>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</si>
  <si>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</si>
  <si>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</si>
  <si>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</si>
  <si>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</si>
  <si>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</si>
  <si>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</si>
  <si>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</si>
  <si>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</si>
  <si>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</si>
  <si>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</si>
  <si>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</si>
  <si>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</si>
  <si>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</si>
  <si>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</si>
  <si>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</si>
  <si>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</si>
  <si>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</si>
  <si>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</si>
  <si>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</si>
  <si>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</si>
  <si>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</si>
  <si>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</si>
  <si>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</si>
  <si>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</si>
  <si>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</si>
  <si>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</si>
  <si>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</si>
  <si>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</si>
  <si>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</si>
  <si>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</si>
  <si>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</si>
  <si>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</si>
  <si>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</si>
  <si>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</si>
  <si>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</si>
  <si>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</si>
  <si>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</si>
  <si>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</si>
  <si>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</si>
  <si>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</si>
  <si>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</si>
  <si>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</si>
  <si>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</si>
  <si>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</si>
  <si>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</si>
  <si>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</si>
  <si>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</si>
  <si>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</si>
  <si>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</si>
  <si>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</si>
  <si>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</si>
  <si>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</si>
  <si>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</si>
  <si>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</si>
  <si>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</si>
  <si>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</si>
  <si>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</si>
  <si>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</si>
  <si>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</si>
  <si>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</si>
  <si>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</si>
  <si>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</si>
  <si>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</si>
  <si>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</si>
  <si>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</si>
  <si>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</si>
  <si>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</si>
  <si>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</si>
  <si>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</si>
  <si>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</si>
  <si>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</si>
  <si>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</si>
  <si>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</si>
  <si>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</si>
  <si>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</si>
  <si>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</si>
  <si>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</si>
  <si>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</si>
  <si>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</si>
  <si>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</si>
  <si>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</si>
  <si>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</si>
  <si>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</si>
  <si>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</si>
  <si>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</si>
  <si>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</si>
  <si>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</si>
  <si>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</si>
  <si>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</si>
  <si>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</si>
  <si>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</si>
  <si>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</si>
  <si>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</si>
  <si>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</si>
  <si>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</si>
  <si>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</si>
  <si>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</si>
  <si>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</si>
  <si>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</si>
  <si>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</si>
  <si>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</si>
  <si>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</si>
  <si>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</si>
  <si>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</si>
  <si>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</si>
  <si>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</si>
  <si>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</si>
  <si>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</si>
  <si>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</si>
  <si>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</si>
  <si>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</si>
  <si>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</si>
  <si>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</si>
  <si>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</si>
  <si>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</si>
  <si>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</si>
  <si>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</si>
  <si>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</si>
  <si>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</si>
  <si>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</si>
  <si>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</si>
  <si>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</si>
  <si>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</si>
  <si>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</si>
  <si>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</si>
  <si>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</si>
  <si>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</si>
  <si>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</si>
  <si>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</si>
  <si>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</si>
  <si>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</si>
  <si>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</si>
  <si>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</si>
  <si>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</si>
  <si>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</si>
  <si>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</si>
  <si>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</si>
  <si>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</si>
  <si>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</si>
  <si>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</si>
  <si>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</si>
  <si>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</si>
  <si>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</si>
  <si>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</si>
  <si>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</si>
  <si>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</si>
  <si>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</si>
  <si>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</si>
  <si>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</si>
  <si>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</si>
  <si>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</si>
  <si>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</si>
  <si>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</si>
  <si>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</si>
  <si>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</si>
  <si>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</si>
  <si>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</si>
  <si>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</si>
  <si>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</si>
  <si>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</si>
  <si>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</si>
  <si>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</si>
  <si>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</si>
  <si>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</si>
  <si>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</si>
  <si>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</si>
  <si>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</si>
  <si>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</si>
  <si>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</si>
  <si>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</si>
  <si>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</si>
  <si>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</si>
  <si>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</si>
  <si>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</si>
  <si>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</si>
  <si>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</si>
  <si>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</si>
  <si>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</si>
  <si>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</si>
  <si>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</si>
  <si>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</si>
  <si>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</si>
  <si>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</si>
  <si>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</si>
  <si>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</si>
  <si>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</si>
  <si>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</si>
  <si>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</si>
  <si>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</si>
  <si>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</si>
  <si>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</si>
  <si>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</si>
  <si>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</si>
  <si>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</si>
  <si>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</si>
  <si>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</si>
  <si>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</si>
  <si>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</si>
  <si>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</si>
  <si>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</si>
  <si>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</si>
  <si>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</si>
  <si>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</si>
  <si>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</si>
  <si>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</si>
  <si>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</si>
  <si>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</si>
  <si>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</si>
  <si>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</si>
  <si>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</si>
  <si>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</si>
  <si>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</si>
  <si>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</si>
  <si>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</si>
  <si>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</si>
  <si>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</si>
  <si>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</si>
  <si>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</si>
  <si>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</si>
  <si>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</si>
  <si>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</si>
  <si>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</si>
  <si>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</si>
  <si>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</si>
  <si>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</si>
  <si>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</si>
  <si>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</si>
  <si>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</si>
  <si>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</si>
  <si>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</si>
  <si>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</si>
  <si>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</si>
  <si>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</si>
  <si>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</si>
  <si>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</si>
  <si>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</si>
  <si>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</si>
  <si>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</si>
  <si>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</si>
  <si>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</si>
  <si>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</si>
  <si>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</si>
  <si>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</si>
  <si>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</si>
  <si>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</si>
  <si>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</si>
  <si>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</si>
  <si>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</si>
  <si>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</si>
  <si>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</si>
  <si>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</si>
  <si>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</si>
  <si>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</si>
  <si>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</si>
  <si>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</si>
  <si>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</si>
  <si>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</si>
  <si>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</si>
  <si>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</si>
  <si>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</si>
  <si>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</si>
  <si>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</si>
  <si>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</si>
  <si>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</si>
  <si>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</si>
  <si>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</si>
  <si>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</si>
  <si>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</si>
  <si>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</si>
  <si>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</si>
  <si>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</si>
  <si>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</si>
  <si>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</si>
  <si>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</si>
  <si>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</si>
  <si>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</si>
  <si>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</si>
  <si>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</si>
  <si>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</si>
  <si>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</si>
  <si>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</si>
  <si>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</si>
  <si>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</si>
  <si>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</si>
  <si>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</si>
  <si>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</si>
  <si>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</si>
  <si>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</si>
  <si>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</si>
  <si>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</si>
  <si>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</si>
  <si>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</si>
  <si>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</si>
  <si>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</si>
  <si>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</si>
  <si>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</si>
  <si>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</si>
  <si>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</si>
  <si>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</si>
  <si>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</si>
  <si>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</si>
  <si>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</si>
  <si>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</si>
  <si>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</si>
  <si>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</si>
  <si>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</si>
  <si>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</si>
  <si>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</si>
  <si>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</si>
  <si>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</si>
  <si>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</si>
  <si>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</si>
  <si>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</si>
  <si>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</si>
  <si>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</si>
  <si>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</si>
  <si>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</si>
  <si>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</si>
  <si>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</si>
  <si>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</si>
  <si>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</si>
  <si>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</si>
  <si>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</si>
  <si>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</si>
  <si>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</si>
  <si>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</si>
  <si>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</si>
  <si>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</si>
  <si>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</si>
  <si>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</si>
  <si>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</si>
  <si>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</si>
  <si>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</si>
  <si>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</si>
  <si>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</si>
  <si>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</si>
  <si>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</si>
  <si>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</si>
  <si>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</si>
  <si>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</si>
  <si>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</si>
  <si>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</si>
  <si>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</si>
  <si>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</si>
  <si>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</si>
  <si>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</si>
  <si>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</si>
  <si>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</si>
  <si>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</si>
  <si>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</si>
  <si>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</si>
  <si>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</si>
  <si>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</si>
  <si>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</si>
  <si>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</si>
  <si>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</si>
  <si>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</si>
  <si>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</si>
  <si>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</si>
  <si>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</si>
  <si>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</si>
  <si>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</si>
  <si>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</si>
  <si>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</si>
  <si>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</si>
  <si>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</si>
  <si>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</si>
  <si>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</si>
  <si>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</si>
  <si>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</si>
  <si>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</si>
  <si>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</si>
  <si>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</si>
  <si>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</si>
  <si>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</si>
  <si>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</si>
  <si>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</si>
  <si>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</si>
  <si>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</si>
  <si>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</si>
  <si>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</si>
  <si>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</si>
  <si>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</si>
  <si>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</si>
  <si>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</si>
  <si>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</si>
  <si>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</si>
  <si>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</si>
  <si>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</si>
  <si>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</si>
  <si>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</si>
  <si>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</si>
  <si>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</si>
  <si>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</si>
  <si>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</si>
  <si>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</si>
  <si>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</si>
  <si>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</si>
  <si>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</si>
  <si>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</si>
  <si>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</si>
  <si>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</si>
  <si>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</si>
  <si>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</si>
  <si>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</si>
  <si>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</si>
  <si>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</si>
  <si>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</si>
  <si>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</si>
  <si>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</si>
  <si>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</si>
  <si>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</si>
  <si>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</si>
  <si>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</si>
  <si>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</si>
  <si>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</si>
  <si>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</si>
  <si>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</si>
  <si>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</si>
  <si>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</si>
  <si>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</si>
  <si>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</si>
  <si>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</si>
  <si>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</si>
  <si>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</si>
  <si>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</si>
  <si>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</si>
  <si>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</si>
  <si>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</si>
  <si>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</si>
  <si>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</si>
  <si>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</si>
  <si>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</si>
  <si>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</si>
  <si>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</si>
  <si>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</si>
  <si>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</si>
  <si>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</si>
  <si>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</si>
  <si>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</si>
  <si>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</si>
  <si>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</si>
  <si>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</si>
  <si>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</si>
  <si>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</si>
  <si>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</si>
  <si>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</si>
  <si>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</si>
  <si>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</si>
  <si>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</si>
  <si>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</si>
  <si>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</si>
  <si>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</si>
  <si>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</si>
  <si>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</si>
  <si>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</si>
  <si>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</si>
  <si>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</si>
  <si>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</si>
  <si>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</si>
  <si>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</si>
  <si>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</si>
  <si>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</si>
  <si>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</si>
  <si>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</si>
  <si>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</si>
  <si>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</si>
  <si>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</si>
  <si>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</si>
  <si>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</si>
  <si>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</si>
  <si>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</si>
  <si>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</si>
  <si>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</si>
  <si>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</si>
  <si>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</si>
  <si>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</si>
  <si>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</si>
  <si>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</si>
  <si>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</si>
  <si>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</si>
  <si>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</si>
  <si>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</si>
  <si>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</si>
  <si>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</si>
  <si>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</si>
  <si>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</si>
  <si>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</si>
  <si>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</si>
  <si>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</si>
  <si>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</si>
  <si>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</si>
  <si>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</si>
  <si>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</si>
  <si>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</si>
  <si>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</si>
  <si>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</si>
  <si>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8 (3452) 50-08-54 доб.105</t>
  </si>
  <si>
    <t>renk72@mail.ru</t>
  </si>
  <si>
    <t>Удалить</t>
  </si>
  <si>
    <t>1</t>
  </si>
  <si>
    <t>2</t>
  </si>
  <si>
    <t>Княжев Алексей Александрович</t>
  </si>
  <si>
    <t>8 (3452) 50-08-54 доб.111</t>
  </si>
  <si>
    <t>3</t>
  </si>
  <si>
    <t>Радзиевская Анастасия Сергеевна</t>
  </si>
  <si>
    <t>Долгих Марина Сергеевна</t>
  </si>
  <si>
    <t>ведущий инженер ОТ и УЭ</t>
  </si>
  <si>
    <t>8 (3452) 50-08-54 доб.102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</si>
</sst>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#NAME?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11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95" t="e">
        <f>version</f>
        <v>#NAME?</v>
      </c>
      <c r="H3" s="196"/>
      <c r="M3" s="28" t="s">
        <v>120</v>
      </c>
      <c r="N3" s="1">
        <f>N2-1</f>
        <v>2022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543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717</v>
      </c>
      <c r="H19" s="100"/>
    </row>
    <row r="20" spans="1:8" ht="30" customHeight="1">
      <c r="A20" s="32"/>
      <c r="D20" s="92"/>
      <c r="E20" s="190" t="s">
        <v>22</v>
      </c>
      <c r="F20" s="191"/>
      <c r="G20" s="113" t="s">
        <v>717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723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724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726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727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728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729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719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6"/>
  <sheetViews>
    <sheetView showGridLines="0" tabSelected="1" zoomScale="90" zoomScaleNormal="90" zoomScalePageLayoutView="0" workbookViewId="0" topLeftCell="C7">
      <pane xSplit="3" ySplit="10" topLeftCell="G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Q31" sqref="Q31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Февраль 2023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"Региональная энергетическая компания"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Февраль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SUM(F21:F25)</f>
        <v>685.9410000000001</v>
      </c>
      <c r="G20" s="48">
        <f t="shared" si="0"/>
        <v>375.172</v>
      </c>
      <c r="H20" s="48">
        <f t="shared" si="0"/>
        <v>314.649</v>
      </c>
      <c r="I20" s="48">
        <f t="shared" si="0"/>
        <v>0</v>
      </c>
      <c r="J20" s="48">
        <f t="shared" si="0"/>
        <v>32.983</v>
      </c>
      <c r="K20" s="48">
        <f t="shared" si="0"/>
        <v>27.54</v>
      </c>
      <c r="L20" s="48">
        <f t="shared" si="0"/>
        <v>310.769</v>
      </c>
      <c r="M20" s="48">
        <f t="shared" si="0"/>
        <v>281.177</v>
      </c>
      <c r="N20" s="48">
        <f t="shared" si="0"/>
        <v>0</v>
      </c>
      <c r="O20" s="48">
        <f t="shared" si="0"/>
        <v>25.731</v>
      </c>
      <c r="P20" s="48">
        <f t="shared" si="0"/>
        <v>3.861</v>
      </c>
      <c r="Q20" s="48">
        <f>IF(G20=0,0,T20/G20)</f>
        <v>5.626178244303945</v>
      </c>
      <c r="R20" s="48">
        <f>IF(L20=0,0,U20/L20)</f>
        <v>0</v>
      </c>
      <c r="S20" s="48">
        <f>SUM(S21:S25)</f>
        <v>2110.784544272</v>
      </c>
      <c r="T20" s="48">
        <f>SUM(T21:T25)</f>
        <v>2110.784544272</v>
      </c>
      <c r="U20" s="48">
        <f>SUM(U21:U25)</f>
        <v>0</v>
      </c>
      <c r="V20" s="48">
        <f>SUM(V21:V25)</f>
        <v>0</v>
      </c>
      <c r="W20" s="131">
        <f>SUM(W21:W25)</f>
        <v>2110.784544272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720</v>
      </c>
      <c r="D22" s="144" t="s">
        <v>721</v>
      </c>
      <c r="E22" s="58" t="s">
        <v>282</v>
      </c>
      <c r="F22" s="48">
        <f>G22+L22</f>
        <v>658.532</v>
      </c>
      <c r="G22" s="48">
        <f>H22+I22+J22+K22</f>
        <v>347.76300000000003</v>
      </c>
      <c r="H22" s="56">
        <v>314.649</v>
      </c>
      <c r="I22" s="56"/>
      <c r="J22" s="56">
        <v>28.793</v>
      </c>
      <c r="K22" s="56">
        <v>4.321</v>
      </c>
      <c r="L22" s="48">
        <f>M22+N22+O22+P22</f>
        <v>310.769</v>
      </c>
      <c r="M22" s="56">
        <v>281.177</v>
      </c>
      <c r="N22" s="56"/>
      <c r="O22" s="56">
        <v>25.731</v>
      </c>
      <c r="P22" s="56">
        <v>3.861</v>
      </c>
      <c r="Q22" s="56">
        <v>3.057826</v>
      </c>
      <c r="R22" s="56"/>
      <c r="S22" s="48">
        <f>T22+U22</f>
        <v>2013.676271432</v>
      </c>
      <c r="T22" s="56">
        <v>2013.676271432</v>
      </c>
      <c r="U22" s="56"/>
      <c r="V22" s="56"/>
      <c r="W22" s="57">
        <f>S22-V22</f>
        <v>2013.676271432</v>
      </c>
      <c r="X22" s="143"/>
    </row>
    <row r="23" spans="3:24" ht="30" customHeight="1">
      <c r="C23" s="151" t="s">
        <v>720</v>
      </c>
      <c r="D23" s="144" t="s">
        <v>722</v>
      </c>
      <c r="E23" s="58" t="s">
        <v>301</v>
      </c>
      <c r="F23" s="48">
        <f>G23+L23</f>
        <v>23.219</v>
      </c>
      <c r="G23" s="48">
        <f>H23+I23+J23+K23</f>
        <v>23.219</v>
      </c>
      <c r="H23" s="56"/>
      <c r="I23" s="56"/>
      <c r="J23" s="56"/>
      <c r="K23" s="56">
        <v>23.219</v>
      </c>
      <c r="L23" s="48">
        <f>M23+N23+O23+P23</f>
        <v>0</v>
      </c>
      <c r="M23" s="56"/>
      <c r="N23" s="56"/>
      <c r="O23" s="56"/>
      <c r="P23" s="56"/>
      <c r="Q23" s="56">
        <v>3.64816</v>
      </c>
      <c r="R23" s="56"/>
      <c r="S23" s="48">
        <f>T23+U23</f>
        <v>84.70662704</v>
      </c>
      <c r="T23" s="56">
        <v>84.70662704</v>
      </c>
      <c r="U23" s="56"/>
      <c r="V23" s="56"/>
      <c r="W23" s="57">
        <f>S23-V23</f>
        <v>84.70662704</v>
      </c>
      <c r="X23" s="143"/>
    </row>
    <row r="24" spans="3:24" ht="30" customHeight="1">
      <c r="C24" s="151" t="s">
        <v>720</v>
      </c>
      <c r="D24" s="144" t="s">
        <v>725</v>
      </c>
      <c r="E24" s="58" t="s">
        <v>381</v>
      </c>
      <c r="F24" s="48">
        <f>G24+L24</f>
        <v>4.19</v>
      </c>
      <c r="G24" s="48">
        <f>H24+I24+J24+K24</f>
        <v>4.19</v>
      </c>
      <c r="H24" s="56"/>
      <c r="I24" s="56"/>
      <c r="J24" s="56">
        <v>4.19</v>
      </c>
      <c r="K24" s="56"/>
      <c r="L24" s="48">
        <f>M24+N24+O24+P24</f>
        <v>0</v>
      </c>
      <c r="M24" s="56"/>
      <c r="N24" s="56"/>
      <c r="O24" s="56"/>
      <c r="P24" s="56"/>
      <c r="Q24" s="56">
        <v>2.95982</v>
      </c>
      <c r="R24" s="56"/>
      <c r="S24" s="48">
        <f>T24+U24</f>
        <v>12.401645800000002</v>
      </c>
      <c r="T24" s="56">
        <v>12.401645800000002</v>
      </c>
      <c r="U24" s="56"/>
      <c r="V24" s="56"/>
      <c r="W24" s="57">
        <f>S24-V24</f>
        <v>12.401645800000002</v>
      </c>
      <c r="X24" s="143"/>
    </row>
    <row r="25" spans="1:24" s="50" customFormat="1" ht="15" customHeight="1" thickBot="1">
      <c r="A25" s="49"/>
      <c r="B25" s="49"/>
      <c r="C25" s="133"/>
      <c r="D25" s="125"/>
      <c r="E25" s="126" t="s">
        <v>138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2"/>
      <c r="X25" s="140"/>
    </row>
    <row r="26" spans="3:24" ht="12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cp:lastPrinted>2020-02-21T09:02:21Z</cp:lastPrinted>
  <dcterms:created xsi:type="dcterms:W3CDTF">2009-01-25T23:42:29Z</dcterms:created>
  <dcterms:modified xsi:type="dcterms:W3CDTF">2023-03-24T14:23:30Z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