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<sst xmlns="http://schemas.openxmlformats.org/spreadsheetml/2006/main" count="7806" uniqueCount="730">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</sst>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L26" sqref="L2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543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3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J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37" sqref="S3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Январь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493.979</v>
      </c>
      <c r="G20" s="48">
        <f t="shared" si="0"/>
        <v>464.245</v>
      </c>
      <c r="H20" s="48">
        <f t="shared" si="0"/>
        <v>358.043</v>
      </c>
      <c r="I20" s="48">
        <f t="shared" si="0"/>
        <v>0</v>
      </c>
      <c r="J20" s="48">
        <f t="shared" si="0"/>
        <v>79.62800000000001</v>
      </c>
      <c r="K20" s="48">
        <f t="shared" si="0"/>
        <v>26.574</v>
      </c>
      <c r="L20" s="48">
        <f t="shared" si="0"/>
        <v>29.734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29.734</v>
      </c>
      <c r="Q20" s="48">
        <f>IF(G20=0,0,T20/G20)</f>
        <v>2.926416342039225</v>
      </c>
      <c r="R20" s="48">
        <f>IF(L20=0,0,U20/L20)</f>
        <v>0</v>
      </c>
      <c r="S20" s="48">
        <f>SUM(S21:S25)</f>
        <v>1358.5741547100001</v>
      </c>
      <c r="T20" s="48">
        <f>SUM(T21:T25)</f>
        <v>1358.5741547100001</v>
      </c>
      <c r="U20" s="48">
        <f>SUM(U21:U25)</f>
        <v>0</v>
      </c>
      <c r="V20" s="48">
        <f>SUM(V21:V25)</f>
        <v>0</v>
      </c>
      <c r="W20" s="131">
        <f>SUM(W21:W25)</f>
        <v>1358.5741547100001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434.797</v>
      </c>
      <c r="G22" s="48">
        <f>H22+I22+J22+K22</f>
        <v>434.797</v>
      </c>
      <c r="H22" s="56">
        <v>358.043</v>
      </c>
      <c r="I22" s="56"/>
      <c r="J22" s="56">
        <v>75.18</v>
      </c>
      <c r="K22" s="56">
        <v>1.574</v>
      </c>
      <c r="L22" s="48">
        <f>M22+N22+O22+P22</f>
        <v>0</v>
      </c>
      <c r="M22" s="56"/>
      <c r="N22" s="56"/>
      <c r="O22" s="56"/>
      <c r="P22" s="56"/>
      <c r="Q22" s="56">
        <v>2.70495</v>
      </c>
      <c r="R22" s="56"/>
      <c r="S22" s="48">
        <f>T22+U22</f>
        <v>1176.1041451500002</v>
      </c>
      <c r="T22" s="56">
        <v>1176.1041451500002</v>
      </c>
      <c r="U22" s="56"/>
      <c r="V22" s="56"/>
      <c r="W22" s="57">
        <f>S22-V22</f>
        <v>1176.1041451500002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54.734</v>
      </c>
      <c r="G23" s="48">
        <f>H23+I23+J23+K23</f>
        <v>25</v>
      </c>
      <c r="H23" s="56"/>
      <c r="I23" s="56"/>
      <c r="J23" s="56"/>
      <c r="K23" s="56">
        <v>25</v>
      </c>
      <c r="L23" s="48">
        <f>M23+N23+O23+P23</f>
        <v>29.734</v>
      </c>
      <c r="M23" s="56"/>
      <c r="N23" s="56"/>
      <c r="O23" s="56"/>
      <c r="P23" s="56">
        <v>29.734</v>
      </c>
      <c r="Q23" s="56">
        <v>3.11394</v>
      </c>
      <c r="R23" s="56"/>
      <c r="S23" s="48">
        <f>T23+U23</f>
        <v>170.43839196</v>
      </c>
      <c r="T23" s="56">
        <v>170.43839196</v>
      </c>
      <c r="U23" s="56"/>
      <c r="V23" s="56"/>
      <c r="W23" s="57">
        <f>S23-V23</f>
        <v>170.43839196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4.448</v>
      </c>
      <c r="G24" s="48">
        <f>H24+I24+J24+K24</f>
        <v>4.448</v>
      </c>
      <c r="H24" s="56"/>
      <c r="I24" s="56"/>
      <c r="J24" s="56">
        <v>4.448</v>
      </c>
      <c r="K24" s="56"/>
      <c r="L24" s="48">
        <f>M24+N24+O24+P24</f>
        <v>0</v>
      </c>
      <c r="M24" s="56"/>
      <c r="N24" s="56"/>
      <c r="O24" s="56"/>
      <c r="P24" s="56"/>
      <c r="Q24" s="56">
        <v>2.70495</v>
      </c>
      <c r="R24" s="56"/>
      <c r="S24" s="48">
        <f>T24+U24</f>
        <v>12.031617600000002</v>
      </c>
      <c r="T24" s="56">
        <v>12.031617600000002</v>
      </c>
      <c r="U24" s="56"/>
      <c r="V24" s="56"/>
      <c r="W24" s="57">
        <f>S24-V24</f>
        <v>12.031617600000002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2023-02-21T08:52:45Z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